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0" yWindow="0" windowWidth="25600" windowHeight="16000" tabRatio="500"/>
  </bookViews>
  <sheets>
    <sheet name="SPF Calculator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9" i="1" l="1"/>
  <c r="D15" i="1"/>
  <c r="C15" i="1"/>
  <c r="B15" i="1"/>
  <c r="A15" i="1"/>
  <c r="D33" i="1"/>
  <c r="D28" i="1"/>
  <c r="D23" i="1"/>
  <c r="B39" i="1"/>
  <c r="A39" i="1"/>
  <c r="C39" i="1"/>
  <c r="C28" i="1"/>
  <c r="B28" i="1"/>
  <c r="A28" i="1"/>
  <c r="C33" i="1"/>
  <c r="B33" i="1"/>
  <c r="A33" i="1"/>
  <c r="C23" i="1"/>
  <c r="B23" i="1"/>
  <c r="A23" i="1"/>
</calcChain>
</file>

<file path=xl/sharedStrings.xml><?xml version="1.0" encoding="utf-8"?>
<sst xmlns="http://schemas.openxmlformats.org/spreadsheetml/2006/main" count="33" uniqueCount="17">
  <si>
    <r>
      <t>How to use the calculator:</t>
    </r>
    <r>
      <rPr>
        <sz val="11"/>
        <rFont val="Arial"/>
        <family val="2"/>
      </rPr>
      <t xml:space="preserve">  Simply </t>
    </r>
    <r>
      <rPr>
        <b/>
        <sz val="11"/>
        <rFont val="Arial"/>
        <family val="2"/>
      </rPr>
      <t>enter your goal weight (within 20lbs</t>
    </r>
    <r>
      <rPr>
        <sz val="11"/>
        <rFont val="Arial"/>
        <family val="2"/>
      </rPr>
      <t>),</t>
    </r>
    <r>
      <rPr>
        <b/>
        <sz val="11"/>
        <rFont val="Arial"/>
        <family val="2"/>
      </rPr>
      <t xml:space="preserve"> current weigh</t>
    </r>
    <r>
      <rPr>
        <sz val="11"/>
        <rFont val="Arial"/>
        <family val="2"/>
      </rPr>
      <t>t and</t>
    </r>
    <r>
      <rPr>
        <b/>
        <sz val="11"/>
        <rFont val="Arial"/>
        <family val="2"/>
      </rPr>
      <t xml:space="preserve"> current bodyfat %</t>
    </r>
    <r>
      <rPr>
        <sz val="11"/>
        <rFont val="Arial"/>
        <family val="2"/>
      </rPr>
      <t xml:space="preserve"> and the calculator will calculate daily calorie and macronutrient needs for each type of day for you!</t>
    </r>
  </si>
  <si>
    <t>Current Weight</t>
  </si>
  <si>
    <t xml:space="preserve"> Current BF%</t>
  </si>
  <si>
    <t>Daily Calories</t>
  </si>
  <si>
    <t>SPF Diet - Calorie/Macro Formulas</t>
  </si>
  <si>
    <t>Protein (g)</t>
  </si>
  <si>
    <t>Carbs (g)</t>
  </si>
  <si>
    <t>Fat (g)</t>
  </si>
  <si>
    <t>MAX Fat Loss Split</t>
  </si>
  <si>
    <t>MAX Testosterone Split</t>
  </si>
  <si>
    <t>Balanced Split</t>
  </si>
  <si>
    <t>BODYFAT % ESTIMATES</t>
  </si>
  <si>
    <t>Caliper's or a DEXA scan is ideal but these images are accurate enough</t>
  </si>
  <si>
    <t>Goal Weight</t>
  </si>
  <si>
    <t>FIRST 3 WEEKS (choose 1 split)</t>
  </si>
  <si>
    <r>
      <rPr>
        <b/>
        <sz val="14"/>
        <color rgb="FFFF0000"/>
        <rFont val="Arial"/>
      </rPr>
      <t>Over 25% Body Fa</t>
    </r>
    <r>
      <rPr>
        <sz val="14"/>
        <color rgb="FFFF0000"/>
        <rFont val="Arial"/>
      </rPr>
      <t>t (Once you get below 20%, switch to a split below</t>
    </r>
  </si>
  <si>
    <t>REFEED WEEK (done the fourth week of every 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</si>
</sst>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Tahoma"/>
      <family val="2"/>
    </font>
    <font>
      <sz val="12"/>
      <name val="Arial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57"/>
      <name val="Arial"/>
      <family val="2"/>
    </font>
    <font>
      <sz val="14"/>
      <color indexed="57"/>
      <name val="Arial"/>
      <family val="2"/>
    </font>
    <font>
      <b/>
      <sz val="14"/>
      <color rgb="FFFF0000"/>
      <name val="Arial"/>
    </font>
    <font>
      <sz val="14"/>
      <color rgb="FFFF0000"/>
      <name val="Arial"/>
    </font>
    <font>
      <sz val="14"/>
      <color indexed="52"/>
      <name val="Arial"/>
      <family val="2"/>
    </font>
    <font>
      <b/>
      <sz val="14"/>
      <color indexed="5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rgb="FF000090"/>
      <name val="Arial"/>
    </font>
    <font>
      <b/>
      <sz val="14"/>
      <color rgb="FF000090"/>
      <name val="Arial"/>
    </font>
    <font>
      <sz val="14"/>
      <color theme="9"/>
      <name val="Arial"/>
    </font>
    <font>
      <b/>
      <sz val="14"/>
      <color theme="9"/>
      <name val="Arial"/>
    </font>
    <font>
      <sz val="12"/>
      <color theme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Protection="1">
      <protection locked="0"/>
    </xf>
    <xf numFmtId="10" fontId="6" fillId="0" borderId="0" xfId="0" applyNumberFormat="1" applyFont="1" applyProtection="1">
      <protection locked="0"/>
    </xf>
    <xf numFmtId="1" fontId="6" fillId="0" borderId="0" xfId="0" applyNumberFormat="1" applyFont="1" applyProtection="1">
      <protection hidden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1" fontId="7" fillId="0" borderId="0" xfId="0" applyNumberFormat="1" applyFont="1" applyProtection="1">
      <protection hidden="1"/>
    </xf>
    <xf numFmtId="1" fontId="8" fillId="0" borderId="0" xfId="0" applyNumberFormat="1" applyFont="1" applyProtection="1">
      <protection hidden="1"/>
    </xf>
    <xf numFmtId="0" fontId="10" fillId="0" borderId="0" xfId="0" applyFont="1"/>
    <xf numFmtId="1" fontId="9" fillId="0" borderId="0" xfId="0" applyNumberFormat="1" applyFont="1" applyProtection="1">
      <protection hidden="1"/>
    </xf>
    <xf numFmtId="1" fontId="10" fillId="0" borderId="0" xfId="0" applyNumberFormat="1" applyFont="1" applyProtection="1">
      <protection hidden="1"/>
    </xf>
    <xf numFmtId="0" fontId="11" fillId="0" borderId="0" xfId="0" applyFont="1" applyAlignment="1">
      <alignment horizontal="right"/>
    </xf>
    <xf numFmtId="0" fontId="12" fillId="0" borderId="0" xfId="0" applyFont="1"/>
    <xf numFmtId="0" fontId="11" fillId="0" borderId="0" xfId="0" applyFont="1"/>
    <xf numFmtId="0" fontId="1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1" fontId="15" fillId="0" borderId="0" xfId="0" applyNumberFormat="1" applyFont="1" applyProtection="1">
      <protection hidden="1"/>
    </xf>
    <xf numFmtId="1" fontId="16" fillId="0" borderId="0" xfId="0" applyNumberFormat="1" applyFont="1" applyProtection="1">
      <protection hidden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readingOrder="1"/>
    </xf>
    <xf numFmtId="1" fontId="17" fillId="0" borderId="0" xfId="0" applyNumberFormat="1" applyFont="1" applyProtection="1">
      <protection hidden="1"/>
    </xf>
    <xf numFmtId="1" fontId="18" fillId="0" borderId="0" xfId="0" applyNumberFormat="1" applyFont="1" applyProtection="1">
      <protection hidden="1"/>
    </xf>
    <xf numFmtId="0" fontId="19" fillId="0" borderId="0" xfId="0" applyFont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393700</xdr:colOff>
      <xdr:row>9</xdr:row>
      <xdr:rowOff>152400</xdr:rowOff>
    </xdr:from>
    <xdr:to>
      <xdr:col>13</xdr:col>
      <xdr:colOff>584200</xdr:colOff>
      <xdr:row>51</xdr:row>
      <xdr:rowOff>101600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72400" y="2095500"/>
          <a:ext cx="7620000" cy="871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4" workbookViewId="0">
      <selection activeCell="C9" sqref="C9"/>
    </sheetView>
  </sheetViews>
  <sheetFormatPr baseColWidth="10" defaultRowHeight="15" x14ac:dyDescent="0"/>
  <cols>
    <col min="1" max="1" width="32" customWidth="1"/>
    <col min="2" max="2" width="21.6640625" customWidth="1"/>
    <col min="3" max="3" width="21.5" customWidth="1"/>
    <col min="4" max="4" width="21.6640625" customWidth="1"/>
  </cols>
  <sheetData>
    <row r="1" spans="1:9" ht="22" customHeight="1">
      <c r="A1" s="24" t="s">
        <v>0</v>
      </c>
      <c r="B1" s="24"/>
      <c r="C1" s="24"/>
      <c r="D1" s="24"/>
    </row>
    <row r="2" spans="1:9">
      <c r="A2" s="24"/>
      <c r="B2" s="24"/>
      <c r="C2" s="24"/>
      <c r="D2" s="24"/>
    </row>
    <row r="3" spans="1:9">
      <c r="A3" s="24"/>
      <c r="B3" s="24"/>
      <c r="C3" s="24"/>
      <c r="D3" s="24"/>
    </row>
    <row r="6" spans="1:9" s="1" customFormat="1" ht="22.5" customHeight="1">
      <c r="A6" s="25" t="s">
        <v>4</v>
      </c>
      <c r="B6" s="25"/>
      <c r="C6" s="25"/>
      <c r="D6" s="25"/>
    </row>
    <row r="7" spans="1:9" s="1" customFormat="1"/>
    <row r="8" spans="1:9" s="3" customFormat="1" ht="17">
      <c r="A8" s="2" t="s">
        <v>1</v>
      </c>
      <c r="B8" s="2" t="s">
        <v>2</v>
      </c>
      <c r="C8" s="3" t="s">
        <v>13</v>
      </c>
      <c r="I8" s="3" t="s">
        <v>11</v>
      </c>
    </row>
    <row r="9" spans="1:9" s="7" customFormat="1" ht="17">
      <c r="A9" s="4">
        <v>195</v>
      </c>
      <c r="B9" s="5">
        <v>0.15</v>
      </c>
      <c r="C9" s="4">
        <v>185</v>
      </c>
      <c r="G9" s="7" t="s">
        <v>12</v>
      </c>
    </row>
    <row r="10" spans="1:9" s="7" customFormat="1" ht="17">
      <c r="A10" s="4"/>
      <c r="B10" s="5"/>
      <c r="C10" s="4"/>
    </row>
    <row r="11" spans="1:9" s="7" customFormat="1" ht="17">
      <c r="A11" s="4"/>
      <c r="B11" s="5"/>
      <c r="C11" s="4"/>
    </row>
    <row r="12" spans="1:9" ht="17">
      <c r="A12" s="19" t="s">
        <v>15</v>
      </c>
      <c r="B12" s="16"/>
      <c r="C12" s="16"/>
      <c r="D12" s="16"/>
    </row>
    <row r="13" spans="1:9" s="7" customFormat="1" ht="17">
      <c r="A13" s="10"/>
      <c r="B13" s="10"/>
      <c r="C13" s="10"/>
      <c r="D13" s="10"/>
    </row>
    <row r="14" spans="1:9" s="13" customFormat="1" ht="17">
      <c r="A14" s="15" t="s">
        <v>5</v>
      </c>
      <c r="B14" s="14" t="s">
        <v>6</v>
      </c>
      <c r="C14" s="14" t="s">
        <v>7</v>
      </c>
      <c r="D14" s="14" t="s">
        <v>3</v>
      </c>
    </row>
    <row r="15" spans="1:9" s="13" customFormat="1" ht="17">
      <c r="A15" s="15">
        <f>(0.3*D15)/4</f>
        <v>152.625</v>
      </c>
      <c r="B15" s="15">
        <f>(0.05*D15)/4</f>
        <v>25.4375</v>
      </c>
      <c r="C15" s="14">
        <f>(0.75*D15)/9</f>
        <v>169.58333333333334</v>
      </c>
      <c r="D15" s="15">
        <f>(C9*11)</f>
        <v>2035</v>
      </c>
    </row>
    <row r="16" spans="1:9" s="7" customFormat="1" ht="17">
      <c r="A16" s="4"/>
      <c r="B16" s="5"/>
      <c r="C16" s="6"/>
    </row>
    <row r="17" spans="1:4" s="7" customFormat="1" ht="17">
      <c r="A17" s="4"/>
      <c r="B17" s="5"/>
      <c r="C17" s="6"/>
    </row>
    <row r="18" spans="1:4" s="7" customFormat="1" ht="17">
      <c r="A18" s="3" t="s">
        <v>14</v>
      </c>
    </row>
    <row r="19" spans="1:4" s="7" customFormat="1" ht="17"/>
    <row r="20" spans="1:4" s="7" customFormat="1" ht="17">
      <c r="A20" s="8" t="s">
        <v>8</v>
      </c>
      <c r="B20" s="8"/>
      <c r="C20" s="9"/>
      <c r="D20" s="9"/>
    </row>
    <row r="21" spans="1:4" s="7" customFormat="1" ht="17">
      <c r="A21" s="10"/>
      <c r="B21" s="10"/>
      <c r="C21" s="10"/>
      <c r="D21" s="10"/>
    </row>
    <row r="22" spans="1:4" s="7" customFormat="1" ht="17">
      <c r="A22" s="12" t="s">
        <v>5</v>
      </c>
      <c r="B22" s="11" t="s">
        <v>6</v>
      </c>
      <c r="C22" s="11" t="s">
        <v>7</v>
      </c>
      <c r="D22" s="11" t="s">
        <v>3</v>
      </c>
    </row>
    <row r="23" spans="1:4" s="7" customFormat="1" ht="17">
      <c r="A23" s="12">
        <f>(0.4*D23)/4</f>
        <v>194.25</v>
      </c>
      <c r="B23" s="12">
        <f>(0.3*D23)/4</f>
        <v>145.6875</v>
      </c>
      <c r="C23" s="11">
        <f>(0.3*D23)/9</f>
        <v>64.75</v>
      </c>
      <c r="D23" s="12">
        <f>(C9*10.5)</f>
        <v>1942.5</v>
      </c>
    </row>
    <row r="24" spans="1:4" s="7" customFormat="1" ht="17">
      <c r="A24" s="12"/>
      <c r="B24" s="11"/>
      <c r="C24" s="11"/>
      <c r="D24" s="11"/>
    </row>
    <row r="25" spans="1:4" s="7" customFormat="1" ht="17">
      <c r="A25" s="8" t="s">
        <v>9</v>
      </c>
      <c r="B25" s="8"/>
      <c r="C25" s="9"/>
      <c r="D25" s="9"/>
    </row>
    <row r="26" spans="1:4" s="7" customFormat="1" ht="17">
      <c r="A26" s="10"/>
      <c r="B26" s="10"/>
      <c r="C26" s="10"/>
      <c r="D26" s="10"/>
    </row>
    <row r="27" spans="1:4" s="7" customFormat="1" ht="17">
      <c r="A27" s="12" t="s">
        <v>5</v>
      </c>
      <c r="B27" s="11" t="s">
        <v>6</v>
      </c>
      <c r="C27" s="11" t="s">
        <v>7</v>
      </c>
      <c r="D27" s="11" t="s">
        <v>3</v>
      </c>
    </row>
    <row r="28" spans="1:4" s="7" customFormat="1" ht="17">
      <c r="A28" s="12">
        <f>(0.2*D28)/4</f>
        <v>97.125</v>
      </c>
      <c r="B28" s="12">
        <f>(0.4*D28)/4</f>
        <v>194.25</v>
      </c>
      <c r="C28" s="11">
        <f>(0.4*D28)/9</f>
        <v>86.333333333333329</v>
      </c>
      <c r="D28" s="12">
        <f>(C9*10.5)</f>
        <v>1942.5</v>
      </c>
    </row>
    <row r="29" spans="1:4" s="7" customFormat="1" ht="17">
      <c r="A29" s="12"/>
      <c r="B29" s="12"/>
      <c r="C29" s="11"/>
      <c r="D29" s="13"/>
    </row>
    <row r="30" spans="1:4" s="7" customFormat="1" ht="17">
      <c r="A30" s="8" t="s">
        <v>10</v>
      </c>
      <c r="B30" s="8"/>
      <c r="C30" s="9"/>
      <c r="D30" s="9"/>
    </row>
    <row r="31" spans="1:4" s="7" customFormat="1" ht="17">
      <c r="A31" s="10"/>
      <c r="B31" s="10"/>
      <c r="C31" s="10"/>
      <c r="D31" s="10"/>
    </row>
    <row r="32" spans="1:4" s="7" customFormat="1" ht="17">
      <c r="A32" s="12" t="s">
        <v>5</v>
      </c>
      <c r="B32" s="11" t="s">
        <v>6</v>
      </c>
      <c r="C32" s="11" t="s">
        <v>7</v>
      </c>
      <c r="D32" s="11" t="s">
        <v>3</v>
      </c>
    </row>
    <row r="33" spans="1:4" s="7" customFormat="1" ht="17">
      <c r="A33" s="12">
        <f>(0.3*D33)/4</f>
        <v>145.6875</v>
      </c>
      <c r="B33" s="12">
        <f>(0.35*D33)/4</f>
        <v>169.96875</v>
      </c>
      <c r="C33" s="11">
        <f>(0.35*D33)/9</f>
        <v>75.541666666666671</v>
      </c>
      <c r="D33" s="12">
        <f>(C9*10.5)</f>
        <v>1942.5</v>
      </c>
    </row>
    <row r="34" spans="1:4" s="7" customFormat="1" ht="17">
      <c r="A34" s="12"/>
      <c r="B34" s="12"/>
      <c r="C34" s="11"/>
      <c r="D34" s="12"/>
    </row>
    <row r="35" spans="1:4" s="7" customFormat="1" ht="17">
      <c r="A35" s="12"/>
      <c r="B35" s="12"/>
      <c r="C35" s="11"/>
      <c r="D35" s="12"/>
    </row>
    <row r="36" spans="1:4" ht="17">
      <c r="A36" s="17" t="s">
        <v>16</v>
      </c>
      <c r="B36" s="17"/>
      <c r="C36" s="18"/>
      <c r="D36" s="18"/>
    </row>
    <row r="38" spans="1:4" s="28" customFormat="1" ht="17">
      <c r="A38" s="27" t="s">
        <v>5</v>
      </c>
      <c r="B38" s="27" t="s">
        <v>6</v>
      </c>
      <c r="C38" s="27" t="s">
        <v>7</v>
      </c>
      <c r="D38" s="27" t="s">
        <v>3</v>
      </c>
    </row>
    <row r="39" spans="1:4" s="28" customFormat="1" ht="17">
      <c r="A39" s="26">
        <f>(0.2*D39)/4</f>
        <v>129.5</v>
      </c>
      <c r="B39" s="26">
        <f>(0.55*D39)/4</f>
        <v>356.12500000000006</v>
      </c>
      <c r="C39" s="27">
        <f>(0.25*D39)/9</f>
        <v>71.944444444444443</v>
      </c>
      <c r="D39" s="26">
        <f>C9*14</f>
        <v>2590</v>
      </c>
    </row>
    <row r="40" spans="1:4" s="28" customFormat="1" ht="17">
      <c r="A40" s="26"/>
      <c r="B40" s="26"/>
      <c r="C40" s="27"/>
      <c r="D40" s="26"/>
    </row>
    <row r="41" spans="1:4" ht="17">
      <c r="A41" s="20"/>
      <c r="B41" s="21"/>
      <c r="C41" s="21"/>
      <c r="D41" s="21"/>
    </row>
    <row r="42" spans="1:4" ht="17">
      <c r="A42" s="21"/>
      <c r="B42" s="21"/>
      <c r="C42" s="21"/>
      <c r="D42" s="21"/>
    </row>
    <row r="43" spans="1:4" ht="17">
      <c r="A43" s="22"/>
      <c r="B43" s="23"/>
      <c r="C43" s="23"/>
      <c r="D43" s="23"/>
    </row>
  </sheetData>
  <sheetProtection password="B022" sheet="1" objects="1" scenarios="1"/>
  <mergeCells count="2">
    <mergeCell ref="A1:D3"/>
    <mergeCell ref="A6:D6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SPF Calculator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Tzemis</dc:creator>
  <cp:lastModifiedBy>Peter Tzemis</cp:lastModifiedBy>
  <dcterms:created xsi:type="dcterms:W3CDTF">2018-01-25T15:34:22Z</dcterms:created>
  <dcterms:modified xsi:type="dcterms:W3CDTF">2018-02-23T17:49:55Z</dcterms:modified>
</cp:coreProperties>
</file>